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ao_\Desktop\TUTORIAIS\21_2025 - EXCEL SCAN\Artigo\01 - Ficheiros\"/>
    </mc:Choice>
  </mc:AlternateContent>
  <xr:revisionPtr revIDLastSave="0" documentId="8_{35BC8C09-EF4A-4CB2-B062-EB18EB7F2E35}" xr6:coauthVersionLast="47" xr6:coauthVersionMax="47" xr10:uidLastSave="{00000000-0000-0000-0000-000000000000}"/>
  <bookViews>
    <workbookView xWindow="-103" yWindow="-103" windowWidth="27634" windowHeight="16629" activeTab="2" xr2:uid="{FAFA6726-00F4-4044-A758-DA5CFB31D5B0}"/>
  </bookViews>
  <sheets>
    <sheet name="SCAN1" sheetId="1" r:id="rId1"/>
    <sheet name="SCAN2" sheetId="2" r:id="rId2"/>
    <sheet name="SCAN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3" l="1" a="1"/>
  <c r="H5" i="3" s="1"/>
  <c r="H5" i="2" a="1"/>
  <c r="H5" i="2" s="1"/>
  <c r="G5" i="2" a="1"/>
  <c r="G5" i="2" s="1"/>
  <c r="E5" i="2" a="1"/>
  <c r="E5" i="2" s="1"/>
  <c r="D5" i="2" a="1"/>
  <c r="D5" i="2" s="1"/>
  <c r="C5" i="2" a="1"/>
  <c r="C5" i="2" s="1"/>
  <c r="G3" i="1" a="1"/>
  <c r="G3" i="1" s="1"/>
  <c r="F4" i="1"/>
  <c r="F5" i="1"/>
  <c r="F6" i="1"/>
  <c r="F7" i="1"/>
  <c r="F8" i="1"/>
  <c r="F9" i="1"/>
  <c r="F10" i="1"/>
  <c r="F11" i="1"/>
  <c r="F12" i="1"/>
  <c r="F13" i="1"/>
  <c r="F14" i="1"/>
  <c r="F3" i="1"/>
  <c r="E5" i="1"/>
  <c r="E6" i="1" s="1"/>
  <c r="E7" i="1" s="1"/>
  <c r="E8" i="1" s="1"/>
  <c r="E9" i="1" s="1"/>
  <c r="E10" i="1" s="1"/>
  <c r="E11" i="1" s="1"/>
  <c r="E12" i="1" s="1"/>
  <c r="E13" i="1" s="1"/>
  <c r="E14" i="1" s="1"/>
  <c r="E4" i="1"/>
  <c r="E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<sst xmlns="http://schemas.openxmlformats.org/spreadsheetml/2006/main" count="55" uniqueCount="52">
  <si>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</si>
  <si>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</si>
  <si>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</si>
  <si>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</si>
  <si>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</si>
  <si>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</si>
  <si>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</si>
  <si>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</si>
  <si>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</si>
  <si>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</si>
  <si>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</si>
  <si>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</si>
  <si>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Mês</t>
  </si>
  <si>
    <t>Valor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</si>
  <si>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</si>
  <si>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</si>
  <si>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</si>
  <si>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</si>
  <si>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</si>
  <si>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</si>
  <si>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</si>
  <si>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</si>
  <si>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</si>
  <si>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</si>
  <si>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Data Mov.</t>
  </si>
  <si>
    <t>Data Valor</t>
  </si>
  <si>
    <t>Descrição do Movimento</t>
  </si>
  <si>
    <t>Débito</t>
  </si>
  <si>
    <t>Crédito</t>
  </si>
  <si>
    <t>TRF CR SEPA+ 0000951</t>
  </si>
  <si>
    <t>TRF CR SEPA+ 0000950</t>
  </si>
  <si>
    <t>TRF SEPA+ INST 949</t>
  </si>
  <si>
    <t>TRF CR SEPA+ 948</t>
  </si>
  <si>
    <t>PAGSERV</t>
  </si>
  <si>
    <t>PAGAMENTO AO ESTADO</t>
  </si>
  <si>
    <t>COBRANCA</t>
  </si>
  <si>
    <t>TRF CR SEPA</t>
  </si>
  <si>
    <t>16/11 COMPRA EL-E</t>
  </si>
  <si>
    <t>15/11 COMPRA EL-E</t>
  </si>
  <si>
    <t>13/11 COMPRA EL-E</t>
  </si>
  <si>
    <t>TRF CR INTRAB 945</t>
  </si>
  <si>
    <t>Saldo Inicial</t>
  </si>
  <si>
    <t>Balanço</t>
  </si>
  <si>
    <t>Lista Nums</t>
  </si>
  <si>
    <t>Lista letras</t>
  </si>
  <si>
    <t>Acumulados 1</t>
  </si>
  <si>
    <t>Acumulados 2</t>
  </si>
  <si>
    <t>Acumulados 3</t>
  </si>
  <si>
    <t>Valor Inicial</t>
  </si>
  <si>
    <t>Atual x Acumulado</t>
  </si>
  <si>
    <t>Apenas Atual</t>
  </si>
  <si>
    <t>Apenas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</si>
</sst>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color rgb="FFFF0000"/>
      <name val="Abadi"/>
      <family val="2"/>
    </font>
    <font>
      <sz val="11"/>
      <color theme="9"/>
      <name val="Abad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164" fontId="2" fillId="0" borderId="0" xfId="0" applyNumberFormat="1" applyFont="1"/>
    <xf numFmtId="14" fontId="2" fillId="0" borderId="0" xfId="0" applyNumberFormat="1" applyFont="1"/>
    <xf numFmtId="164" fontId="4" fillId="0" borderId="0" xfId="0" applyNumberFormat="1" applyFont="1"/>
    <xf numFmtId="164" fontId="5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8A37F-9572-49AB-86AF-25BCE92A424E}">
  <dimension ref="B2:G14"/>
  <sheetViews>
    <sheetView zoomScaleNormal="100" workbookViewId="0">
      <selection activeCell="G3" sqref="G3"/>
    </sheetView>
  </sheetViews>
  <sheetFormatPr defaultRowHeight="15" x14ac:dyDescent="0.4"/>
  <cols>
    <col min="1" max="2" width="9.23046875" style="1"/>
    <col min="3" max="3" width="13.61328125" style="1" customWidth="1"/>
    <col min="4" max="4" width="5.69140625" style="1" customWidth="1"/>
    <col min="5" max="6" width="15.765625" style="1" customWidth="1"/>
    <col min="7" max="7" width="13.69140625" style="1" bestFit="1" customWidth="1"/>
    <col min="8" max="8" width="9.84375" style="1" bestFit="1" customWidth="1"/>
    <col min="9" max="16384" width="9.23046875" style="1"/>
  </cols>
  <sheetData>
    <row r="2" spans="2:7" x14ac:dyDescent="0.4">
      <c r="B2" s="6" t="s">
        <v>12</v>
      </c>
      <c r="C2" s="6" t="s">
        <v>13</v>
      </c>
      <c r="E2" s="9" t="s">
        <v>45</v>
      </c>
      <c r="F2" s="9" t="s">
        <v>46</v>
      </c>
      <c r="G2" s="9" t="s">
        <v>47</v>
      </c>
    </row>
    <row r="3" spans="2:7" x14ac:dyDescent="0.4">
      <c r="B3" s="1" t="s">
        <v>0</v>
      </c>
      <c r="C3" s="2">
        <v>15302</v>
      </c>
      <c r="E3" s="2">
        <f>C3</f>
        <v>15302</v>
      </c>
      <c r="F3" s="2">
        <f>SUM($C$3:C3)</f>
        <v>15302</v>
      </c>
      <c r="G3" s="2" cm="1">
        <f t="array" ref="G3:G14">_xlfn.SCAN(0,C3:C14,_xleta.SUM)</f>
        <v>15302</v>
      </c>
    </row>
    <row r="4" spans="2:7" x14ac:dyDescent="0.4">
      <c r="B4" s="1" t="s">
        <v>1</v>
      </c>
      <c r="C4" s="2">
        <v>57733</v>
      </c>
      <c r="E4" s="2">
        <f>C4+E3</f>
        <v>73035</v>
      </c>
      <c r="F4" s="2">
        <f>SUM($C$3:C4)</f>
        <v>73035</v>
      </c>
      <c r="G4" s="2">
        <v>73035</v>
      </c>
    </row>
    <row r="5" spans="2:7" x14ac:dyDescent="0.4">
      <c r="B5" s="1" t="s">
        <v>2</v>
      </c>
      <c r="C5" s="2">
        <v>38500</v>
      </c>
      <c r="E5" s="2">
        <f t="shared" ref="E5:E14" si="0">C5+E4</f>
        <v>111535</v>
      </c>
      <c r="F5" s="2">
        <f>SUM($C$3:C5)</f>
        <v>111535</v>
      </c>
      <c r="G5" s="2">
        <v>111535</v>
      </c>
    </row>
    <row r="6" spans="2:7" x14ac:dyDescent="0.4">
      <c r="B6" s="1" t="s">
        <v>3</v>
      </c>
      <c r="C6" s="2">
        <v>76459</v>
      </c>
      <c r="E6" s="2">
        <f t="shared" si="0"/>
        <v>187994</v>
      </c>
      <c r="F6" s="2">
        <f>SUM($C$3:C6)</f>
        <v>187994</v>
      </c>
      <c r="G6" s="2">
        <v>187994</v>
      </c>
    </row>
    <row r="7" spans="2:7" x14ac:dyDescent="0.4">
      <c r="B7" s="1" t="s">
        <v>4</v>
      </c>
      <c r="C7" s="2">
        <v>45822</v>
      </c>
      <c r="E7" s="2">
        <f t="shared" si="0"/>
        <v>233816</v>
      </c>
      <c r="F7" s="2">
        <f>SUM($C$3:C7)</f>
        <v>233816</v>
      </c>
      <c r="G7" s="2">
        <v>233816</v>
      </c>
    </row>
    <row r="8" spans="2:7" x14ac:dyDescent="0.4">
      <c r="B8" s="1" t="s">
        <v>5</v>
      </c>
      <c r="C8" s="2">
        <v>86622</v>
      </c>
      <c r="E8" s="2">
        <f t="shared" si="0"/>
        <v>320438</v>
      </c>
      <c r="F8" s="2">
        <f>SUM($C$3:C8)</f>
        <v>320438</v>
      </c>
      <c r="G8" s="2">
        <v>320438</v>
      </c>
    </row>
    <row r="9" spans="2:7" x14ac:dyDescent="0.4">
      <c r="B9" s="1" t="s">
        <v>6</v>
      </c>
      <c r="C9" s="2">
        <v>70330</v>
      </c>
      <c r="E9" s="2">
        <f t="shared" si="0"/>
        <v>390768</v>
      </c>
      <c r="F9" s="2">
        <f>SUM($C$3:C9)</f>
        <v>390768</v>
      </c>
      <c r="G9" s="2">
        <v>390768</v>
      </c>
    </row>
    <row r="10" spans="2:7" x14ac:dyDescent="0.4">
      <c r="B10" s="1" t="s">
        <v>7</v>
      </c>
      <c r="C10" s="2">
        <v>34983</v>
      </c>
      <c r="E10" s="2">
        <f t="shared" si="0"/>
        <v>425751</v>
      </c>
      <c r="F10" s="2">
        <f>SUM($C$3:C10)</f>
        <v>425751</v>
      </c>
      <c r="G10" s="2">
        <v>425751</v>
      </c>
    </row>
    <row r="11" spans="2:7" x14ac:dyDescent="0.4">
      <c r="B11" s="1" t="s">
        <v>8</v>
      </c>
      <c r="C11" s="2">
        <v>18536</v>
      </c>
      <c r="E11" s="2">
        <f t="shared" si="0"/>
        <v>444287</v>
      </c>
      <c r="F11" s="2">
        <f>SUM($C$3:C11)</f>
        <v>444287</v>
      </c>
      <c r="G11" s="2">
        <v>444287</v>
      </c>
    </row>
    <row r="12" spans="2:7" x14ac:dyDescent="0.4">
      <c r="B12" s="1" t="s">
        <v>9</v>
      </c>
      <c r="C12" s="2">
        <v>45877</v>
      </c>
      <c r="E12" s="2">
        <f t="shared" si="0"/>
        <v>490164</v>
      </c>
      <c r="F12" s="2">
        <f>SUM($C$3:C12)</f>
        <v>490164</v>
      </c>
      <c r="G12" s="2">
        <v>490164</v>
      </c>
    </row>
    <row r="13" spans="2:7" x14ac:dyDescent="0.4">
      <c r="B13" s="1" t="s">
        <v>10</v>
      </c>
      <c r="C13" s="2">
        <v>86854</v>
      </c>
      <c r="E13" s="2">
        <f t="shared" si="0"/>
        <v>577018</v>
      </c>
      <c r="F13" s="2">
        <f>SUM($C$3:C13)</f>
        <v>577018</v>
      </c>
      <c r="G13" s="2">
        <v>577018</v>
      </c>
    </row>
    <row r="14" spans="2:7" x14ac:dyDescent="0.4">
      <c r="B14" s="1" t="s">
        <v>11</v>
      </c>
      <c r="C14" s="2">
        <v>66762</v>
      </c>
      <c r="E14" s="2">
        <f t="shared" si="0"/>
        <v>643780</v>
      </c>
      <c r="F14" s="2">
        <f>SUM($C$3:C14)</f>
        <v>643780</v>
      </c>
      <c r="G14" s="2">
        <v>643780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70174-91BD-4DCF-BEA7-8F1613B3F103}">
  <dimension ref="B2:H14"/>
  <sheetViews>
    <sheetView zoomScale="130" zoomScaleNormal="130" workbookViewId="0">
      <selection activeCell="H5" sqref="H5"/>
    </sheetView>
  </sheetViews>
  <sheetFormatPr defaultRowHeight="15" outlineLevelCol="1" x14ac:dyDescent="0.4"/>
  <cols>
    <col min="1" max="1" width="9.23046875" style="1"/>
    <col min="2" max="2" width="10.84375" style="1" hidden="1" customWidth="1" outlineLevel="1"/>
    <col min="3" max="3" width="18.23046875" style="1" hidden="1" customWidth="1" outlineLevel="1"/>
    <col min="4" max="4" width="13.3046875" style="1" hidden="1" customWidth="1" outlineLevel="1"/>
    <col min="5" max="5" width="18.23046875" style="1" hidden="1" customWidth="1" outlineLevel="1"/>
    <col min="6" max="6" width="10.84375" style="1" bestFit="1" customWidth="1" collapsed="1"/>
    <col min="7" max="7" width="17.53515625" style="1" bestFit="1" customWidth="1"/>
    <col min="8" max="8" width="19.3046875" style="1" bestFit="1" customWidth="1"/>
    <col min="9" max="9" width="9.23046875" style="1"/>
    <col min="10" max="10" width="9.15234375" style="1" customWidth="1"/>
    <col min="11" max="18" width="9.23046875" style="1"/>
    <col min="19" max="19" width="10.84375" style="1" bestFit="1" customWidth="1"/>
    <col min="20" max="20" width="16.07421875" style="1" customWidth="1"/>
    <col min="21" max="21" width="18.69140625" style="1" customWidth="1"/>
    <col min="22" max="22" width="22.3828125" style="1" bestFit="1" customWidth="1"/>
    <col min="23" max="16384" width="9.23046875" style="1"/>
  </cols>
  <sheetData>
    <row r="2" spans="2:8" x14ac:dyDescent="0.4">
      <c r="B2" s="1" t="s">
        <v>48</v>
      </c>
      <c r="C2" s="1">
        <v>1</v>
      </c>
    </row>
    <row r="4" spans="2:8" x14ac:dyDescent="0.4">
      <c r="B4" s="9" t="s">
        <v>43</v>
      </c>
      <c r="C4" s="6" t="s">
        <v>49</v>
      </c>
      <c r="D4" s="6" t="s">
        <v>50</v>
      </c>
      <c r="E4" s="6" t="s">
        <v>51</v>
      </c>
      <c r="F4" s="9" t="s">
        <v>44</v>
      </c>
    </row>
    <row r="5" spans="2:8" x14ac:dyDescent="0.4">
      <c r="B5" s="1">
        <v>1</v>
      </c>
      <c r="C5" s="1" cm="1">
        <f t="array" ref="C5:C14">_xlfn.SCAN(C2,B5:B14,_xlfn.LAMBDA(_xlpm.acumulado,_xlpm.atual,_xlpm.atual * _xlpm.acumulado))</f>
        <v>1</v>
      </c>
      <c r="D5" s="1" cm="1">
        <f t="array" ref="D5:D14">_xlfn.SCAN(C2,B5:B14,_xlfn.LAMBDA(_xlpm.acumulado,_xlpm.atual,_xlpm.atual * 2))</f>
        <v>2</v>
      </c>
      <c r="E5" s="1" cm="1">
        <f t="array" ref="E5:E14">_xlfn.SCAN(C2,B5:B14,_xlfn.LAMBDA(_xlpm.acumulado,_xlpm.atual,_xlpm.acumulado * 2))</f>
        <v>2</v>
      </c>
      <c r="F5" s="1" t="s">
        <v>14</v>
      </c>
      <c r="G5" s="1" t="str" cm="1">
        <f t="array" ref="G5:G14">_xlfn.SCAN("",F5:F14,_xlfn.LAMBDA(_xlpm.acumulado,_xlpm.atual,_xlpm.acumulado&amp;"-"&amp;_xlpm.atual))</f>
        <v>-a</v>
      </c>
      <c r="H5" s="1" t="str" cm="1">
        <f t="array" ref="H5:H14">_xlfn.SCAN("*",F5:F14,_xlfn.LAMBDA(_xlpm.acumulado,_xlpm.atual,_xlfn.TEXTJOIN("-",TRUE,UPPER(_xlpm.acumulado),_xlpm.atual)))</f>
        <v>*-a</v>
      </c>
    </row>
    <row r="6" spans="2:8" x14ac:dyDescent="0.4">
      <c r="B6" s="1">
        <v>2</v>
      </c>
      <c r="C6" s="1">
        <v>2</v>
      </c>
      <c r="D6" s="1">
        <v>4</v>
      </c>
      <c r="E6" s="1">
        <v>4</v>
      </c>
      <c r="F6" s="1" t="s">
        <v>15</v>
      </c>
      <c r="G6" s="1" t="str">
        <v>-a-b</v>
      </c>
      <c r="H6" s="1" t="str">
        <v>*-A-b</v>
      </c>
    </row>
    <row r="7" spans="2:8" x14ac:dyDescent="0.4">
      <c r="B7" s="1">
        <v>3</v>
      </c>
      <c r="C7" s="1">
        <v>6</v>
      </c>
      <c r="D7" s="1">
        <v>6</v>
      </c>
      <c r="E7" s="1">
        <v>8</v>
      </c>
      <c r="F7" s="1" t="s">
        <v>16</v>
      </c>
      <c r="G7" s="1" t="str">
        <v>-a-b-c</v>
      </c>
      <c r="H7" s="1" t="str">
        <v>*-A-B-c</v>
      </c>
    </row>
    <row r="8" spans="2:8" x14ac:dyDescent="0.4">
      <c r="B8" s="1">
        <v>4</v>
      </c>
      <c r="C8" s="1">
        <v>24</v>
      </c>
      <c r="D8" s="1">
        <v>8</v>
      </c>
      <c r="E8" s="1">
        <v>16</v>
      </c>
      <c r="F8" s="1" t="s">
        <v>17</v>
      </c>
      <c r="G8" s="1" t="str">
        <v>-a-b-c-d</v>
      </c>
      <c r="H8" s="1" t="str">
        <v>*-A-B-C-d</v>
      </c>
    </row>
    <row r="9" spans="2:8" x14ac:dyDescent="0.4">
      <c r="B9" s="1">
        <v>5</v>
      </c>
      <c r="C9" s="1">
        <v>120</v>
      </c>
      <c r="D9" s="1">
        <v>10</v>
      </c>
      <c r="E9" s="1">
        <v>32</v>
      </c>
      <c r="F9" s="1" t="s">
        <v>18</v>
      </c>
      <c r="G9" s="1" t="str">
        <v>-a-b-c-d-e</v>
      </c>
      <c r="H9" s="1" t="str">
        <v>*-A-B-C-D-e</v>
      </c>
    </row>
    <row r="10" spans="2:8" x14ac:dyDescent="0.4">
      <c r="B10" s="1">
        <v>6</v>
      </c>
      <c r="C10" s="1">
        <v>720</v>
      </c>
      <c r="D10" s="1">
        <v>12</v>
      </c>
      <c r="E10" s="1">
        <v>64</v>
      </c>
      <c r="F10" s="1" t="s">
        <v>19</v>
      </c>
      <c r="G10" s="1" t="str">
        <v>-a-b-c-d-e-f</v>
      </c>
      <c r="H10" s="1" t="str">
        <v>*-A-B-C-D-E-f</v>
      </c>
    </row>
    <row r="11" spans="2:8" x14ac:dyDescent="0.4">
      <c r="B11" s="1">
        <v>7</v>
      </c>
      <c r="C11" s="1">
        <v>5040</v>
      </c>
      <c r="D11" s="1">
        <v>14</v>
      </c>
      <c r="E11" s="1">
        <v>128</v>
      </c>
      <c r="F11" s="1" t="s">
        <v>20</v>
      </c>
      <c r="G11" s="1" t="str">
        <v>-a-b-c-d-e-f-g</v>
      </c>
      <c r="H11" s="1" t="str">
        <v>*-A-B-C-D-E-F-g</v>
      </c>
    </row>
    <row r="12" spans="2:8" x14ac:dyDescent="0.4">
      <c r="B12" s="1">
        <v>8</v>
      </c>
      <c r="C12" s="1">
        <v>40320</v>
      </c>
      <c r="D12" s="1">
        <v>16</v>
      </c>
      <c r="E12" s="1">
        <v>256</v>
      </c>
      <c r="F12" s="1" t="s">
        <v>21</v>
      </c>
      <c r="G12" s="1" t="str">
        <v>-a-b-c-d-e-f-g-h</v>
      </c>
      <c r="H12" s="1" t="str">
        <v>*-A-B-C-D-E-F-G-h</v>
      </c>
    </row>
    <row r="13" spans="2:8" x14ac:dyDescent="0.4">
      <c r="B13" s="1">
        <v>9</v>
      </c>
      <c r="C13" s="1">
        <v>362880</v>
      </c>
      <c r="D13" s="1">
        <v>18</v>
      </c>
      <c r="E13" s="1">
        <v>512</v>
      </c>
      <c r="F13" s="1" t="s">
        <v>22</v>
      </c>
      <c r="G13" s="1" t="str">
        <v>-a-b-c-d-e-f-g-h-i</v>
      </c>
      <c r="H13" s="1" t="str">
        <v>*-A-B-C-D-E-F-G-H-i</v>
      </c>
    </row>
    <row r="14" spans="2:8" x14ac:dyDescent="0.4">
      <c r="B14" s="1">
        <v>10</v>
      </c>
      <c r="C14" s="1">
        <v>3628800</v>
      </c>
      <c r="D14" s="1">
        <v>20</v>
      </c>
      <c r="E14" s="1">
        <v>1024</v>
      </c>
      <c r="F14" s="1" t="s">
        <v>23</v>
      </c>
      <c r="G14" s="1" t="str">
        <v>-a-b-c-d-e-f-g-h-i-j</v>
      </c>
      <c r="H14" s="1" t="str">
        <v>*-A-B-C-D-E-F-G-H-I-j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C3D46-22FD-4DB6-958D-D90E21A9F660}">
  <dimension ref="B2:I19"/>
  <sheetViews>
    <sheetView tabSelected="1" workbookViewId="0">
      <selection activeCell="H5" sqref="H5"/>
    </sheetView>
  </sheetViews>
  <sheetFormatPr defaultRowHeight="15" x14ac:dyDescent="0.4"/>
  <cols>
    <col min="1" max="1" width="9.23046875" style="1"/>
    <col min="2" max="3" width="12.23046875" style="1" bestFit="1" customWidth="1"/>
    <col min="4" max="4" width="24.53515625" style="1" customWidth="1"/>
    <col min="5" max="5" width="12.53515625" style="1" bestFit="1" customWidth="1"/>
    <col min="6" max="6" width="13.921875" style="1" customWidth="1"/>
    <col min="7" max="7" width="3.15234375" style="1" customWidth="1"/>
    <col min="8" max="8" width="13.921875" style="1" customWidth="1"/>
    <col min="9" max="9" width="12.3828125" style="1" bestFit="1" customWidth="1"/>
    <col min="10" max="16384" width="9.23046875" style="1"/>
  </cols>
  <sheetData>
    <row r="2" spans="2:9" x14ac:dyDescent="0.4">
      <c r="E2" s="1" t="s">
        <v>41</v>
      </c>
      <c r="F2" s="2">
        <v>10000</v>
      </c>
    </row>
    <row r="4" spans="2:9" ht="24.9" customHeight="1" x14ac:dyDescent="0.4">
      <c r="B4" s="7" t="s">
        <v>24</v>
      </c>
      <c r="C4" s="7" t="s">
        <v>25</v>
      </c>
      <c r="D4" s="7" t="s">
        <v>26</v>
      </c>
      <c r="E4" s="7" t="s">
        <v>27</v>
      </c>
      <c r="F4" s="7" t="s">
        <v>28</v>
      </c>
      <c r="G4" s="8"/>
      <c r="H4" s="7" t="s">
        <v>42</v>
      </c>
    </row>
    <row r="5" spans="2:9" ht="23.25" customHeight="1" x14ac:dyDescent="0.4">
      <c r="B5" s="3">
        <v>45981</v>
      </c>
      <c r="D5" s="1" t="s">
        <v>29</v>
      </c>
      <c r="E5" s="4"/>
      <c r="F5" s="5">
        <v>2015.97</v>
      </c>
      <c r="H5" s="2" cm="1">
        <f t="array" ref="H5:H19">_xlfn.SCAN(F2,F5:F19-E5:E19,_xlfn.LAMBDA(_xlpm.acumulado,_xlpm.atual,_xlpm.acumulado + _xlpm.atual))</f>
        <v>12015.97</v>
      </c>
      <c r="I5" s="2"/>
    </row>
    <row r="6" spans="2:9" ht="23.25" customHeight="1" x14ac:dyDescent="0.4">
      <c r="B6" s="3">
        <v>45980</v>
      </c>
      <c r="D6" s="1" t="s">
        <v>30</v>
      </c>
      <c r="E6" s="4"/>
      <c r="F6" s="5">
        <v>2235</v>
      </c>
      <c r="H6" s="2">
        <v>14250.97</v>
      </c>
      <c r="I6" s="2"/>
    </row>
    <row r="7" spans="2:9" ht="23.25" customHeight="1" x14ac:dyDescent="0.4">
      <c r="B7" s="3">
        <v>45979</v>
      </c>
      <c r="D7" s="1" t="s">
        <v>31</v>
      </c>
      <c r="E7" s="4"/>
      <c r="F7" s="5">
        <v>1112.3499999999999</v>
      </c>
      <c r="H7" s="2">
        <v>15363.32</v>
      </c>
      <c r="I7" s="2"/>
    </row>
    <row r="8" spans="2:9" ht="23.25" customHeight="1" x14ac:dyDescent="0.4">
      <c r="B8" s="3">
        <v>45979</v>
      </c>
      <c r="D8" s="1" t="s">
        <v>32</v>
      </c>
      <c r="E8" s="4">
        <v>598</v>
      </c>
      <c r="F8" s="5"/>
      <c r="H8" s="2">
        <v>14765.32</v>
      </c>
      <c r="I8" s="2"/>
    </row>
    <row r="9" spans="2:9" ht="23.25" customHeight="1" x14ac:dyDescent="0.4">
      <c r="B9" s="3">
        <v>45979</v>
      </c>
      <c r="D9" s="1" t="s">
        <v>33</v>
      </c>
      <c r="E9" s="4">
        <v>1590.15</v>
      </c>
      <c r="F9" s="5"/>
      <c r="H9" s="2">
        <v>13175.17</v>
      </c>
      <c r="I9" s="2"/>
    </row>
    <row r="10" spans="2:9" ht="23.25" customHeight="1" x14ac:dyDescent="0.4">
      <c r="B10" s="3">
        <v>45979</v>
      </c>
      <c r="D10" s="1" t="s">
        <v>34</v>
      </c>
      <c r="E10" s="4">
        <v>125</v>
      </c>
      <c r="F10" s="5"/>
      <c r="H10" s="2">
        <v>13050.17</v>
      </c>
      <c r="I10" s="2"/>
    </row>
    <row r="11" spans="2:9" ht="23.25" customHeight="1" x14ac:dyDescent="0.4">
      <c r="B11" s="3">
        <v>45979</v>
      </c>
      <c r="D11" s="1" t="s">
        <v>35</v>
      </c>
      <c r="E11" s="4">
        <v>703</v>
      </c>
      <c r="F11" s="5"/>
      <c r="H11" s="2">
        <v>12347.17</v>
      </c>
      <c r="I11" s="2"/>
    </row>
    <row r="12" spans="2:9" ht="23.25" customHeight="1" x14ac:dyDescent="0.4">
      <c r="B12" s="3">
        <v>45978</v>
      </c>
      <c r="D12" s="1" t="s">
        <v>36</v>
      </c>
      <c r="E12" s="4"/>
      <c r="F12" s="5">
        <v>268.5</v>
      </c>
      <c r="H12" s="2">
        <v>12615.67</v>
      </c>
      <c r="I12" s="2"/>
    </row>
    <row r="13" spans="2:9" ht="23.25" customHeight="1" x14ac:dyDescent="0.4">
      <c r="B13" s="3">
        <v>45978</v>
      </c>
      <c r="C13" s="3">
        <v>45977</v>
      </c>
      <c r="D13" s="1" t="s">
        <v>37</v>
      </c>
      <c r="E13" s="4">
        <v>50</v>
      </c>
      <c r="F13" s="5"/>
      <c r="H13" s="2">
        <v>12565.67</v>
      </c>
      <c r="I13" s="2"/>
    </row>
    <row r="14" spans="2:9" ht="23.25" customHeight="1" x14ac:dyDescent="0.4">
      <c r="B14" s="3">
        <v>45978</v>
      </c>
      <c r="C14" s="3">
        <v>45976</v>
      </c>
      <c r="D14" s="1" t="s">
        <v>38</v>
      </c>
      <c r="E14" s="4">
        <v>39.9</v>
      </c>
      <c r="F14" s="5"/>
      <c r="H14" s="2">
        <v>12525.77</v>
      </c>
      <c r="I14" s="2"/>
    </row>
    <row r="15" spans="2:9" ht="23.25" customHeight="1" x14ac:dyDescent="0.4">
      <c r="B15" s="3">
        <v>45975</v>
      </c>
      <c r="D15" s="1" t="s">
        <v>36</v>
      </c>
      <c r="E15" s="4"/>
      <c r="F15" s="5">
        <v>738</v>
      </c>
      <c r="H15" s="2">
        <v>13263.77</v>
      </c>
      <c r="I15" s="2"/>
    </row>
    <row r="16" spans="2:9" ht="23.25" customHeight="1" x14ac:dyDescent="0.4">
      <c r="B16" s="3">
        <v>45974</v>
      </c>
      <c r="D16" s="1" t="s">
        <v>39</v>
      </c>
      <c r="E16" s="4">
        <v>100</v>
      </c>
      <c r="F16" s="5"/>
      <c r="H16" s="2">
        <v>13163.77</v>
      </c>
      <c r="I16" s="2"/>
    </row>
    <row r="17" spans="2:9" ht="23.25" customHeight="1" x14ac:dyDescent="0.4">
      <c r="B17" s="3">
        <v>45974</v>
      </c>
      <c r="D17" s="1" t="s">
        <v>40</v>
      </c>
      <c r="E17" s="4">
        <v>2300</v>
      </c>
      <c r="F17" s="5"/>
      <c r="H17" s="2">
        <v>10863.77</v>
      </c>
      <c r="I17" s="2"/>
    </row>
    <row r="18" spans="2:9" ht="23.25" customHeight="1" x14ac:dyDescent="0.4">
      <c r="B18" s="3">
        <v>45974</v>
      </c>
      <c r="D18" s="1" t="s">
        <v>36</v>
      </c>
      <c r="E18" s="4">
        <v>1980</v>
      </c>
      <c r="F18" s="5"/>
      <c r="H18" s="2">
        <v>8883.77</v>
      </c>
      <c r="I18" s="2"/>
    </row>
    <row r="19" spans="2:9" ht="23.25" customHeight="1" x14ac:dyDescent="0.4">
      <c r="B19" s="3">
        <v>45974</v>
      </c>
      <c r="D19" s="1" t="s">
        <v>36</v>
      </c>
      <c r="E19" s="4"/>
      <c r="F19" s="5">
        <v>4320</v>
      </c>
      <c r="H19" s="2">
        <v>13203.77</v>
      </c>
      <c r="I1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SCAN1</vt:lpstr>
      <vt:lpstr>SCAN2</vt:lpstr>
      <vt:lpstr>SCAN3</vt:lpstr>
    </vt:vector>
  </TitlesOfParts>
  <Company>CALCULDRIVEN, LDA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Teixeira</dc:creator>
  <cp:lastModifiedBy>João Teixeira</cp:lastModifiedBy>
  <dcterms:created xsi:type="dcterms:W3CDTF">2025-11-19T08:35:57Z</dcterms:created>
  <dcterms:modified xsi:type="dcterms:W3CDTF">2025-11-21T18:56:37Z</dcterms:modified>
</cp:coreProperties>
</file>